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ax/Downloads/"/>
    </mc:Choice>
  </mc:AlternateContent>
  <bookViews>
    <workbookView xWindow="800" yWindow="2420" windowWidth="50400" windowHeight="22640" tabRatio="500" activeTab="1"/>
  </bookViews>
  <sheets>
    <sheet name="Suspension example" sheetId="1" r:id="rId1"/>
    <sheet name="Adherent example" sheetId="2" r:id="rId2"/>
    <sheet name="Blank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2" l="1"/>
  <c r="K16" i="2"/>
  <c r="K12" i="2"/>
  <c r="K10" i="2"/>
  <c r="K14" i="2"/>
  <c r="J18" i="2"/>
  <c r="J16" i="2"/>
  <c r="J14" i="2"/>
  <c r="J12" i="2"/>
  <c r="J10" i="2"/>
  <c r="N16" i="2"/>
  <c r="O16" i="2"/>
  <c r="N14" i="2"/>
  <c r="O14" i="2"/>
  <c r="N12" i="2"/>
  <c r="O12" i="2"/>
  <c r="N10" i="2"/>
  <c r="O10" i="2"/>
  <c r="N8" i="2"/>
  <c r="O8" i="2"/>
  <c r="C6" i="2"/>
  <c r="D6" i="2"/>
  <c r="C18" i="2"/>
  <c r="D18" i="2"/>
  <c r="C16" i="2"/>
  <c r="D16" i="2"/>
  <c r="C14" i="2"/>
  <c r="D14" i="2"/>
  <c r="C12" i="2"/>
  <c r="D12" i="2"/>
  <c r="C10" i="2"/>
  <c r="D10" i="2"/>
  <c r="G16" i="2"/>
  <c r="H16" i="2"/>
  <c r="G14" i="2"/>
  <c r="H14" i="2"/>
  <c r="G12" i="2"/>
  <c r="H12" i="2"/>
  <c r="G10" i="2"/>
  <c r="H10" i="2"/>
  <c r="G8" i="2"/>
  <c r="H8" i="2"/>
  <c r="C8" i="2"/>
  <c r="D8" i="2"/>
  <c r="G6" i="2"/>
  <c r="H6" i="2"/>
  <c r="G4" i="2"/>
  <c r="H4" i="2"/>
  <c r="C4" i="2"/>
  <c r="D4" i="2"/>
  <c r="P18" i="2"/>
  <c r="P16" i="2"/>
  <c r="P14" i="2"/>
  <c r="P12" i="2"/>
  <c r="P10" i="2"/>
  <c r="I12" i="2"/>
  <c r="I14" i="2"/>
  <c r="I16" i="2"/>
  <c r="I18" i="2"/>
  <c r="I10" i="2"/>
  <c r="I9" i="3"/>
  <c r="I10" i="3"/>
  <c r="I11" i="3"/>
  <c r="I12" i="3"/>
  <c r="I13" i="3"/>
  <c r="I14" i="3"/>
  <c r="I15" i="3"/>
  <c r="I16" i="3"/>
  <c r="I17" i="3"/>
  <c r="I18" i="3"/>
  <c r="I25" i="3"/>
  <c r="P9" i="3"/>
  <c r="P10" i="3"/>
  <c r="P11" i="3"/>
  <c r="P12" i="3"/>
  <c r="P13" i="3"/>
  <c r="P14" i="3"/>
  <c r="P15" i="3"/>
  <c r="P16" i="3"/>
  <c r="P17" i="3"/>
  <c r="P18" i="3"/>
  <c r="P25" i="3"/>
  <c r="P26" i="3"/>
  <c r="I25" i="2"/>
  <c r="P25" i="2"/>
  <c r="P26" i="2"/>
  <c r="P26" i="1"/>
  <c r="P18" i="1"/>
  <c r="P17" i="1"/>
  <c r="P16" i="1"/>
  <c r="P15" i="1"/>
  <c r="P14" i="1"/>
  <c r="P13" i="1"/>
  <c r="P12" i="1"/>
  <c r="P11" i="1"/>
  <c r="P10" i="1"/>
  <c r="P9" i="1"/>
  <c r="P25" i="1"/>
  <c r="I25" i="1"/>
  <c r="I10" i="1"/>
  <c r="I11" i="1"/>
  <c r="I12" i="1"/>
  <c r="I13" i="1"/>
  <c r="I14" i="1"/>
  <c r="I15" i="1"/>
  <c r="I16" i="1"/>
  <c r="I17" i="1"/>
  <c r="I18" i="1"/>
  <c r="I9" i="1"/>
</calcChain>
</file>

<file path=xl/sharedStrings.xml><?xml version="1.0" encoding="utf-8"?>
<sst xmlns="http://schemas.openxmlformats.org/spreadsheetml/2006/main" count="103" uniqueCount="27">
  <si>
    <t>Viability (%)</t>
  </si>
  <si>
    <t>Cell concentration before splitting (10^6/mL)</t>
  </si>
  <si>
    <t>Volume before splitting (mL)</t>
  </si>
  <si>
    <t>BFP+ (%)</t>
  </si>
  <si>
    <t>Volume after splitting (mL)</t>
  </si>
  <si>
    <t>Cell concentration after splitting (10^6/mL)</t>
  </si>
  <si>
    <t>Uninfected cell doublings</t>
  </si>
  <si>
    <t>Untreated</t>
  </si>
  <si>
    <t>Treated</t>
  </si>
  <si>
    <t>Notes</t>
  </si>
  <si>
    <t>Date</t>
  </si>
  <si>
    <t>Screen day</t>
  </si>
  <si>
    <t>Infection</t>
  </si>
  <si>
    <t>Start puro selection</t>
  </si>
  <si>
    <t>Continue puro selection</t>
  </si>
  <si>
    <t>Recover cells</t>
  </si>
  <si>
    <t>N/A</t>
  </si>
  <si>
    <t>Cumulative doublings</t>
  </si>
  <si>
    <t>Start screen, split large infected cultures into untreated, treated, and freezer stocks; treat with drug</t>
  </si>
  <si>
    <t>Treat again</t>
  </si>
  <si>
    <t>Freeze cells</t>
  </si>
  <si>
    <t>Cumulative doubling differences</t>
  </si>
  <si>
    <t>Infection (cells seeded the day before)</t>
  </si>
  <si>
    <t>Continue puro selection, slightly increase number of plates for day 5</t>
  </si>
  <si>
    <t>~20-30</t>
  </si>
  <si>
    <t>~30-40</t>
  </si>
  <si>
    <t>Freeze cells or continue for an additional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</si>
</sst>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17" xfId="0" applyFont="1" applyBorder="1" applyAlignment="1">
      <alignment wrapText="1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1" fillId="0" borderId="20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P33" sqref="P33"/>
    </sheetView>
  </sheetViews>
  <sheetFormatPr baseColWidth="10" defaultRowHeight="16" x14ac:dyDescent="0.2"/>
  <cols>
    <col min="3" max="3" width="20.1640625" bestFit="1" customWidth="1"/>
    <col min="4" max="4" width="23.6640625" customWidth="1"/>
    <col min="7" max="7" width="19.5" customWidth="1"/>
    <col min="8" max="8" width="22.33203125" customWidth="1"/>
    <col min="9" max="9" width="15.1640625" customWidth="1"/>
    <col min="10" max="10" width="20.1640625" bestFit="1" customWidth="1"/>
    <col min="11" max="11" width="23.6640625" customWidth="1"/>
    <col min="14" max="14" width="19.5" customWidth="1"/>
    <col min="15" max="15" width="22.33203125" customWidth="1"/>
    <col min="16" max="16" width="15.1640625" customWidth="1"/>
    <col min="17" max="17" width="102.1640625" customWidth="1"/>
  </cols>
  <sheetData>
    <row r="1" spans="1:17" x14ac:dyDescent="0.2">
      <c r="B1" s="7"/>
      <c r="C1" s="16" t="s">
        <v>7</v>
      </c>
      <c r="D1" s="17"/>
      <c r="E1" s="17"/>
      <c r="F1" s="17"/>
      <c r="G1" s="17"/>
      <c r="H1" s="17"/>
      <c r="I1" s="5"/>
      <c r="J1" s="16" t="s">
        <v>8</v>
      </c>
      <c r="K1" s="17"/>
      <c r="L1" s="17"/>
      <c r="M1" s="17"/>
      <c r="N1" s="17"/>
      <c r="O1" s="17"/>
      <c r="P1" s="17"/>
      <c r="Q1" s="23"/>
    </row>
    <row r="2" spans="1:17" s="1" customFormat="1" ht="36" customHeight="1" thickBot="1" x14ac:dyDescent="0.25">
      <c r="A2" s="12" t="s">
        <v>10</v>
      </c>
      <c r="B2" s="13" t="s">
        <v>11</v>
      </c>
      <c r="C2" s="14" t="s">
        <v>2</v>
      </c>
      <c r="D2" s="15" t="s">
        <v>1</v>
      </c>
      <c r="E2" s="15" t="s">
        <v>0</v>
      </c>
      <c r="F2" s="15" t="s">
        <v>3</v>
      </c>
      <c r="G2" s="15" t="s">
        <v>4</v>
      </c>
      <c r="H2" s="15" t="s">
        <v>5</v>
      </c>
      <c r="I2" s="18" t="s">
        <v>6</v>
      </c>
      <c r="J2" s="20" t="s">
        <v>2</v>
      </c>
      <c r="K2" s="15" t="s">
        <v>1</v>
      </c>
      <c r="L2" s="15" t="s">
        <v>0</v>
      </c>
      <c r="M2" s="15" t="s">
        <v>3</v>
      </c>
      <c r="N2" s="15" t="s">
        <v>4</v>
      </c>
      <c r="O2" s="15" t="s">
        <v>5</v>
      </c>
      <c r="P2" s="18" t="s">
        <v>6</v>
      </c>
      <c r="Q2" s="24" t="s">
        <v>9</v>
      </c>
    </row>
    <row r="3" spans="1:17" x14ac:dyDescent="0.2">
      <c r="A3" s="9"/>
      <c r="B3" s="10">
        <v>0</v>
      </c>
      <c r="C3" s="11"/>
      <c r="D3" s="9"/>
      <c r="E3" s="9">
        <v>90</v>
      </c>
      <c r="F3" s="9">
        <v>0</v>
      </c>
      <c r="G3" s="9">
        <v>500</v>
      </c>
      <c r="H3" s="9">
        <v>0.5</v>
      </c>
      <c r="I3" s="4" t="s">
        <v>16</v>
      </c>
      <c r="J3" s="21"/>
      <c r="K3" s="9"/>
      <c r="L3" s="9"/>
      <c r="M3" s="9"/>
      <c r="N3" s="9"/>
      <c r="O3" s="9"/>
      <c r="P3" s="19"/>
      <c r="Q3" s="23" t="s">
        <v>12</v>
      </c>
    </row>
    <row r="4" spans="1:17" x14ac:dyDescent="0.2">
      <c r="A4" s="3"/>
      <c r="B4" s="8">
        <v>1</v>
      </c>
      <c r="C4" s="6">
        <v>500</v>
      </c>
      <c r="D4" s="3">
        <v>0.8</v>
      </c>
      <c r="E4" s="3">
        <v>90</v>
      </c>
      <c r="F4" s="3"/>
      <c r="G4" s="3">
        <v>800</v>
      </c>
      <c r="H4" s="3">
        <v>0.5</v>
      </c>
      <c r="I4" s="4" t="s">
        <v>16</v>
      </c>
      <c r="J4" s="22"/>
      <c r="K4" s="3"/>
      <c r="L4" s="3"/>
      <c r="M4" s="3"/>
      <c r="N4" s="3"/>
      <c r="O4" s="3"/>
      <c r="P4" s="4"/>
      <c r="Q4" s="23"/>
    </row>
    <row r="5" spans="1:17" x14ac:dyDescent="0.2">
      <c r="A5" s="3"/>
      <c r="B5" s="8">
        <v>2</v>
      </c>
      <c r="C5" s="6">
        <v>800</v>
      </c>
      <c r="D5" s="3">
        <v>0.9</v>
      </c>
      <c r="E5" s="3">
        <v>90</v>
      </c>
      <c r="F5" s="3">
        <v>40</v>
      </c>
      <c r="G5" s="3">
        <v>1000</v>
      </c>
      <c r="H5" s="3">
        <v>0.5</v>
      </c>
      <c r="I5" s="4" t="s">
        <v>16</v>
      </c>
      <c r="J5" s="22"/>
      <c r="K5" s="3"/>
      <c r="L5" s="3"/>
      <c r="M5" s="3"/>
      <c r="N5" s="3"/>
      <c r="O5" s="3"/>
      <c r="P5" s="4"/>
      <c r="Q5" s="23" t="s">
        <v>13</v>
      </c>
    </row>
    <row r="6" spans="1:17" x14ac:dyDescent="0.2">
      <c r="A6" s="3"/>
      <c r="B6" s="8">
        <v>3</v>
      </c>
      <c r="C6" s="6">
        <v>1000</v>
      </c>
      <c r="D6" s="3">
        <v>0.7</v>
      </c>
      <c r="E6" s="3">
        <v>70</v>
      </c>
      <c r="F6" s="3">
        <v>60</v>
      </c>
      <c r="G6" s="3">
        <v>1250</v>
      </c>
      <c r="H6" s="3">
        <v>0.5</v>
      </c>
      <c r="I6" s="4" t="s">
        <v>16</v>
      </c>
      <c r="J6" s="22"/>
      <c r="K6" s="3"/>
      <c r="L6" s="3"/>
      <c r="M6" s="3"/>
      <c r="N6" s="3"/>
      <c r="O6" s="3"/>
      <c r="P6" s="4"/>
      <c r="Q6" s="23" t="s">
        <v>14</v>
      </c>
    </row>
    <row r="7" spans="1:17" x14ac:dyDescent="0.2">
      <c r="A7" s="3"/>
      <c r="B7" s="8">
        <v>4</v>
      </c>
      <c r="C7" s="6">
        <v>1250</v>
      </c>
      <c r="D7" s="3">
        <v>0.6</v>
      </c>
      <c r="E7" s="3">
        <v>60</v>
      </c>
      <c r="F7" s="3">
        <v>80</v>
      </c>
      <c r="G7" s="3">
        <v>1500</v>
      </c>
      <c r="H7" s="3">
        <v>0.5</v>
      </c>
      <c r="I7" s="4" t="s">
        <v>16</v>
      </c>
      <c r="J7" s="22"/>
      <c r="K7" s="3"/>
      <c r="L7" s="3"/>
      <c r="M7" s="3"/>
      <c r="N7" s="3"/>
      <c r="O7" s="3"/>
      <c r="P7" s="4"/>
      <c r="Q7" s="23" t="s">
        <v>15</v>
      </c>
    </row>
    <row r="8" spans="1:17" x14ac:dyDescent="0.2">
      <c r="A8" s="3"/>
      <c r="B8" s="8">
        <v>5</v>
      </c>
      <c r="C8" s="6">
        <v>1500</v>
      </c>
      <c r="D8" s="3">
        <v>0.8</v>
      </c>
      <c r="E8" s="3">
        <v>80</v>
      </c>
      <c r="F8" s="3">
        <v>85</v>
      </c>
      <c r="G8" s="3">
        <v>500</v>
      </c>
      <c r="H8" s="3">
        <v>0.5</v>
      </c>
      <c r="I8" s="4" t="s">
        <v>16</v>
      </c>
      <c r="J8" s="22"/>
      <c r="K8" s="3"/>
      <c r="L8" s="3"/>
      <c r="M8" s="3">
        <v>85</v>
      </c>
      <c r="N8" s="3">
        <v>500</v>
      </c>
      <c r="O8" s="3">
        <v>0.5</v>
      </c>
      <c r="P8" s="4" t="s">
        <v>16</v>
      </c>
      <c r="Q8" s="23" t="s">
        <v>18</v>
      </c>
    </row>
    <row r="9" spans="1:17" x14ac:dyDescent="0.2">
      <c r="A9" s="3"/>
      <c r="B9" s="8">
        <v>6</v>
      </c>
      <c r="C9" s="6">
        <v>500</v>
      </c>
      <c r="D9" s="3">
        <v>1</v>
      </c>
      <c r="E9" s="3">
        <v>90</v>
      </c>
      <c r="F9" s="3">
        <v>85</v>
      </c>
      <c r="G9" s="3">
        <v>500</v>
      </c>
      <c r="H9" s="3">
        <v>0.5</v>
      </c>
      <c r="I9" s="4">
        <f>LOG((C9*D9*(1-(F9/100)))/(G8*H8*(1-(F8/100))), 2)</f>
        <v>1</v>
      </c>
      <c r="J9" s="22">
        <v>500</v>
      </c>
      <c r="K9" s="3">
        <v>0.5</v>
      </c>
      <c r="L9" s="3">
        <v>60</v>
      </c>
      <c r="M9" s="3">
        <v>85</v>
      </c>
      <c r="N9" s="3">
        <v>500</v>
      </c>
      <c r="O9" s="3">
        <v>0.5</v>
      </c>
      <c r="P9" s="4">
        <f>LOG((J9*K9*(1-(M9/100)))/(N8*O8*(1-(M8/100))), 2)</f>
        <v>0</v>
      </c>
      <c r="Q9" s="23"/>
    </row>
    <row r="10" spans="1:17" x14ac:dyDescent="0.2">
      <c r="A10" s="3"/>
      <c r="B10" s="8">
        <v>7</v>
      </c>
      <c r="C10" s="6">
        <v>500</v>
      </c>
      <c r="D10" s="3">
        <v>1</v>
      </c>
      <c r="E10" s="3">
        <v>90</v>
      </c>
      <c r="F10" s="3">
        <v>85</v>
      </c>
      <c r="G10" s="3">
        <v>500</v>
      </c>
      <c r="H10" s="3">
        <v>0.5</v>
      </c>
      <c r="I10" s="4">
        <f t="shared" ref="I10:I18" si="0">LOG((C10*D10*(1-(F10/100)))/(G9*H9*(1-(F9/100))), 2)</f>
        <v>1</v>
      </c>
      <c r="J10" s="22">
        <v>500</v>
      </c>
      <c r="K10" s="3">
        <v>0.5</v>
      </c>
      <c r="L10" s="3">
        <v>50</v>
      </c>
      <c r="M10" s="3">
        <v>85</v>
      </c>
      <c r="N10" s="3">
        <v>500</v>
      </c>
      <c r="O10" s="3">
        <v>0.5</v>
      </c>
      <c r="P10" s="4">
        <f t="shared" ref="P10:P18" si="1">LOG((J10*K10*(1-(M10/100)))/(N9*O9*(1-(M9/100))), 2)</f>
        <v>0</v>
      </c>
      <c r="Q10" s="23"/>
    </row>
    <row r="11" spans="1:17" x14ac:dyDescent="0.2">
      <c r="A11" s="3"/>
      <c r="B11" s="8">
        <v>8</v>
      </c>
      <c r="C11" s="6">
        <v>500</v>
      </c>
      <c r="D11" s="3">
        <v>1</v>
      </c>
      <c r="E11" s="3">
        <v>90</v>
      </c>
      <c r="F11" s="3">
        <v>85</v>
      </c>
      <c r="G11" s="3">
        <v>500</v>
      </c>
      <c r="H11" s="3">
        <v>0.5</v>
      </c>
      <c r="I11" s="4">
        <f t="shared" si="0"/>
        <v>1</v>
      </c>
      <c r="J11" s="22">
        <v>500</v>
      </c>
      <c r="K11" s="3">
        <v>0.6</v>
      </c>
      <c r="L11" s="3">
        <v>70</v>
      </c>
      <c r="M11" s="3">
        <v>85</v>
      </c>
      <c r="N11" s="3">
        <v>500</v>
      </c>
      <c r="O11" s="3">
        <v>0.5</v>
      </c>
      <c r="P11" s="4">
        <f t="shared" si="1"/>
        <v>0.26303440583379378</v>
      </c>
      <c r="Q11" s="23"/>
    </row>
    <row r="12" spans="1:17" x14ac:dyDescent="0.2">
      <c r="A12" s="3"/>
      <c r="B12" s="8">
        <v>9</v>
      </c>
      <c r="C12" s="6">
        <v>500</v>
      </c>
      <c r="D12" s="3">
        <v>1</v>
      </c>
      <c r="E12" s="3">
        <v>90</v>
      </c>
      <c r="F12" s="3">
        <v>85</v>
      </c>
      <c r="G12" s="3">
        <v>500</v>
      </c>
      <c r="H12" s="3">
        <v>0.5</v>
      </c>
      <c r="I12" s="4">
        <f t="shared" si="0"/>
        <v>1</v>
      </c>
      <c r="J12" s="22">
        <v>500</v>
      </c>
      <c r="K12" s="3">
        <v>0.8</v>
      </c>
      <c r="L12" s="3">
        <v>80</v>
      </c>
      <c r="M12" s="3">
        <v>85</v>
      </c>
      <c r="N12" s="3">
        <v>500</v>
      </c>
      <c r="O12" s="3">
        <v>0.5</v>
      </c>
      <c r="P12" s="4">
        <f t="shared" si="1"/>
        <v>0.6780719051126376</v>
      </c>
      <c r="Q12" s="23"/>
    </row>
    <row r="13" spans="1:17" x14ac:dyDescent="0.2">
      <c r="A13" s="3"/>
      <c r="B13" s="8">
        <v>10</v>
      </c>
      <c r="C13" s="6">
        <v>500</v>
      </c>
      <c r="D13" s="3">
        <v>1</v>
      </c>
      <c r="E13" s="3">
        <v>90</v>
      </c>
      <c r="F13" s="3">
        <v>85</v>
      </c>
      <c r="G13" s="3">
        <v>500</v>
      </c>
      <c r="H13" s="3">
        <v>0.5</v>
      </c>
      <c r="I13" s="4">
        <f t="shared" si="0"/>
        <v>1</v>
      </c>
      <c r="J13" s="22">
        <v>500</v>
      </c>
      <c r="K13" s="3">
        <v>1</v>
      </c>
      <c r="L13" s="3">
        <v>90</v>
      </c>
      <c r="M13" s="3">
        <v>85</v>
      </c>
      <c r="N13" s="3">
        <v>500</v>
      </c>
      <c r="O13" s="3">
        <v>0.5</v>
      </c>
      <c r="P13" s="4">
        <f t="shared" si="1"/>
        <v>1</v>
      </c>
      <c r="Q13" s="23" t="s">
        <v>19</v>
      </c>
    </row>
    <row r="14" spans="1:17" x14ac:dyDescent="0.2">
      <c r="A14" s="3"/>
      <c r="B14" s="8">
        <v>11</v>
      </c>
      <c r="C14" s="6">
        <v>500</v>
      </c>
      <c r="D14" s="3">
        <v>1</v>
      </c>
      <c r="E14" s="3">
        <v>90</v>
      </c>
      <c r="F14" s="3">
        <v>85</v>
      </c>
      <c r="G14" s="3">
        <v>500</v>
      </c>
      <c r="H14" s="3">
        <v>0.5</v>
      </c>
      <c r="I14" s="4">
        <f t="shared" si="0"/>
        <v>1</v>
      </c>
      <c r="J14" s="22">
        <v>500</v>
      </c>
      <c r="K14" s="3">
        <v>0.5</v>
      </c>
      <c r="L14" s="3">
        <v>70</v>
      </c>
      <c r="M14" s="3">
        <v>85</v>
      </c>
      <c r="N14" s="3">
        <v>500</v>
      </c>
      <c r="O14" s="3">
        <v>0.5</v>
      </c>
      <c r="P14" s="4">
        <f t="shared" si="1"/>
        <v>0</v>
      </c>
      <c r="Q14" s="23"/>
    </row>
    <row r="15" spans="1:17" x14ac:dyDescent="0.2">
      <c r="A15" s="3"/>
      <c r="B15" s="8">
        <v>12</v>
      </c>
      <c r="C15" s="6">
        <v>500</v>
      </c>
      <c r="D15" s="3">
        <v>1</v>
      </c>
      <c r="E15" s="3">
        <v>90</v>
      </c>
      <c r="F15" s="3">
        <v>85</v>
      </c>
      <c r="G15" s="3">
        <v>500</v>
      </c>
      <c r="H15" s="3">
        <v>0.5</v>
      </c>
      <c r="I15" s="4">
        <f t="shared" si="0"/>
        <v>1</v>
      </c>
      <c r="J15" s="22">
        <v>500</v>
      </c>
      <c r="K15" s="3">
        <v>0.5</v>
      </c>
      <c r="L15" s="3">
        <v>70</v>
      </c>
      <c r="M15" s="3">
        <v>85</v>
      </c>
      <c r="N15" s="3">
        <v>500</v>
      </c>
      <c r="O15" s="3">
        <v>0.5</v>
      </c>
      <c r="P15" s="4">
        <f t="shared" si="1"/>
        <v>0</v>
      </c>
      <c r="Q15" s="23"/>
    </row>
    <row r="16" spans="1:17" x14ac:dyDescent="0.2">
      <c r="A16" s="3"/>
      <c r="B16" s="8">
        <v>13</v>
      </c>
      <c r="C16" s="6">
        <v>500</v>
      </c>
      <c r="D16" s="3">
        <v>1</v>
      </c>
      <c r="E16" s="3">
        <v>90</v>
      </c>
      <c r="F16" s="3">
        <v>85</v>
      </c>
      <c r="G16" s="3">
        <v>500</v>
      </c>
      <c r="H16" s="3">
        <v>0.5</v>
      </c>
      <c r="I16" s="4">
        <f t="shared" si="0"/>
        <v>1</v>
      </c>
      <c r="J16" s="22">
        <v>500</v>
      </c>
      <c r="K16" s="3">
        <v>0.6</v>
      </c>
      <c r="L16" s="3">
        <v>80</v>
      </c>
      <c r="M16" s="3">
        <v>85</v>
      </c>
      <c r="N16" s="3">
        <v>500</v>
      </c>
      <c r="O16" s="3">
        <v>0.5</v>
      </c>
      <c r="P16" s="4">
        <f t="shared" si="1"/>
        <v>0.26303440583379378</v>
      </c>
      <c r="Q16" s="23"/>
    </row>
    <row r="17" spans="1:17" x14ac:dyDescent="0.2">
      <c r="A17" s="3"/>
      <c r="B17" s="8">
        <v>14</v>
      </c>
      <c r="C17" s="6">
        <v>500</v>
      </c>
      <c r="D17" s="3">
        <v>1</v>
      </c>
      <c r="E17" s="3">
        <v>90</v>
      </c>
      <c r="F17" s="3">
        <v>85</v>
      </c>
      <c r="G17" s="3">
        <v>500</v>
      </c>
      <c r="H17" s="3">
        <v>0.5</v>
      </c>
      <c r="I17" s="4">
        <f t="shared" si="0"/>
        <v>1</v>
      </c>
      <c r="J17" s="22">
        <v>500</v>
      </c>
      <c r="K17" s="3">
        <v>0.8</v>
      </c>
      <c r="L17" s="3">
        <v>90</v>
      </c>
      <c r="M17" s="3">
        <v>85</v>
      </c>
      <c r="N17" s="3">
        <v>500</v>
      </c>
      <c r="O17" s="3">
        <v>0.5</v>
      </c>
      <c r="P17" s="4">
        <f t="shared" si="1"/>
        <v>0.6780719051126376</v>
      </c>
      <c r="Q17" s="23"/>
    </row>
    <row r="18" spans="1:17" x14ac:dyDescent="0.2">
      <c r="A18" s="3"/>
      <c r="B18" s="8">
        <v>15</v>
      </c>
      <c r="C18" s="6">
        <v>500</v>
      </c>
      <c r="D18" s="3">
        <v>1</v>
      </c>
      <c r="E18" s="3">
        <v>90</v>
      </c>
      <c r="F18" s="3">
        <v>85</v>
      </c>
      <c r="G18" s="3"/>
      <c r="H18" s="3"/>
      <c r="I18" s="4">
        <f t="shared" si="0"/>
        <v>1</v>
      </c>
      <c r="J18" s="22">
        <v>500</v>
      </c>
      <c r="K18" s="3">
        <v>1</v>
      </c>
      <c r="L18" s="3">
        <v>90</v>
      </c>
      <c r="M18" s="3">
        <v>85</v>
      </c>
      <c r="N18" s="3"/>
      <c r="O18" s="3"/>
      <c r="P18" s="4">
        <f t="shared" si="1"/>
        <v>1</v>
      </c>
      <c r="Q18" s="23" t="s">
        <v>20</v>
      </c>
    </row>
    <row r="19" spans="1:17" x14ac:dyDescent="0.2">
      <c r="A19" s="3"/>
      <c r="B19" s="8">
        <v>16</v>
      </c>
      <c r="C19" s="6"/>
      <c r="D19" s="3"/>
      <c r="E19" s="3"/>
      <c r="F19" s="3"/>
      <c r="G19" s="3"/>
      <c r="H19" s="3"/>
      <c r="I19" s="4"/>
      <c r="J19" s="22"/>
      <c r="K19" s="3"/>
      <c r="L19" s="3"/>
      <c r="M19" s="3"/>
      <c r="N19" s="3"/>
      <c r="O19" s="3"/>
      <c r="P19" s="4"/>
      <c r="Q19" s="23"/>
    </row>
    <row r="20" spans="1:17" x14ac:dyDescent="0.2">
      <c r="A20" s="3"/>
      <c r="B20" s="8">
        <v>17</v>
      </c>
      <c r="C20" s="6"/>
      <c r="D20" s="3"/>
      <c r="E20" s="3"/>
      <c r="F20" s="3"/>
      <c r="G20" s="3"/>
      <c r="H20" s="3"/>
      <c r="I20" s="4"/>
      <c r="J20" s="22"/>
      <c r="K20" s="3"/>
      <c r="L20" s="3"/>
      <c r="M20" s="3"/>
      <c r="N20" s="3"/>
      <c r="O20" s="3"/>
      <c r="P20" s="4"/>
      <c r="Q20" s="23"/>
    </row>
    <row r="21" spans="1:17" x14ac:dyDescent="0.2">
      <c r="A21" s="3"/>
      <c r="B21" s="8">
        <v>18</v>
      </c>
      <c r="C21" s="6"/>
      <c r="D21" s="3"/>
      <c r="E21" s="3"/>
      <c r="F21" s="3"/>
      <c r="G21" s="3"/>
      <c r="H21" s="3"/>
      <c r="I21" s="4"/>
      <c r="J21" s="22"/>
      <c r="K21" s="3"/>
      <c r="L21" s="3"/>
      <c r="M21" s="3"/>
      <c r="N21" s="3"/>
      <c r="O21" s="3"/>
      <c r="P21" s="4"/>
      <c r="Q21" s="23"/>
    </row>
    <row r="22" spans="1:17" x14ac:dyDescent="0.2">
      <c r="A22" s="3"/>
      <c r="B22" s="8"/>
      <c r="C22" s="6"/>
      <c r="D22" s="3"/>
      <c r="E22" s="3"/>
      <c r="F22" s="3"/>
      <c r="G22" s="3"/>
      <c r="H22" s="3"/>
      <c r="I22" s="4"/>
      <c r="J22" s="22"/>
      <c r="K22" s="3"/>
      <c r="L22" s="3"/>
      <c r="M22" s="3"/>
      <c r="N22" s="3"/>
      <c r="O22" s="3"/>
      <c r="P22" s="4"/>
      <c r="Q22" s="23"/>
    </row>
    <row r="23" spans="1:17" x14ac:dyDescent="0.2">
      <c r="A23" s="3"/>
      <c r="B23" s="8"/>
      <c r="C23" s="6"/>
      <c r="D23" s="3"/>
      <c r="E23" s="3"/>
      <c r="F23" s="3"/>
      <c r="G23" s="3"/>
      <c r="H23" s="3"/>
      <c r="I23" s="4"/>
      <c r="J23" s="22"/>
      <c r="K23" s="3"/>
      <c r="L23" s="3"/>
      <c r="M23" s="3"/>
      <c r="N23" s="3"/>
      <c r="O23" s="3"/>
      <c r="P23" s="4"/>
      <c r="Q23" s="23"/>
    </row>
    <row r="24" spans="1:17" x14ac:dyDescent="0.2">
      <c r="A24" s="3"/>
      <c r="B24" s="8"/>
      <c r="C24" s="6"/>
      <c r="D24" s="3"/>
      <c r="E24" s="3"/>
      <c r="F24" s="3"/>
      <c r="G24" s="3"/>
      <c r="H24" s="3"/>
      <c r="I24" s="4"/>
      <c r="J24" s="22"/>
      <c r="K24" s="3"/>
      <c r="L24" s="3"/>
      <c r="M24" s="3"/>
      <c r="N24" s="3"/>
      <c r="O24" s="3"/>
      <c r="P24" s="4"/>
      <c r="Q24" s="23"/>
    </row>
    <row r="25" spans="1:17" x14ac:dyDescent="0.2">
      <c r="H25" s="25" t="s">
        <v>17</v>
      </c>
      <c r="I25">
        <f>SUM(I9:I24)</f>
        <v>10</v>
      </c>
      <c r="O25" s="25" t="s">
        <v>17</v>
      </c>
      <c r="P25">
        <f>SUM(P9:P24)</f>
        <v>3.8822126218928625</v>
      </c>
    </row>
    <row r="26" spans="1:17" ht="45" customHeight="1" x14ac:dyDescent="0.2">
      <c r="O26" s="2" t="s">
        <v>21</v>
      </c>
      <c r="P26">
        <f>I25-P25</f>
        <v>6.1177873781071375</v>
      </c>
    </row>
  </sheetData>
  <mergeCells count="2">
    <mergeCell ref="C1:I1"/>
    <mergeCell ref="J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Q19" sqref="Q19"/>
    </sheetView>
  </sheetViews>
  <sheetFormatPr baseColWidth="10" defaultRowHeight="16" x14ac:dyDescent="0.2"/>
  <cols>
    <col min="3" max="3" width="20.1640625" bestFit="1" customWidth="1"/>
    <col min="4" max="4" width="23.6640625" customWidth="1"/>
    <col min="7" max="7" width="19.5" customWidth="1"/>
    <col min="8" max="8" width="22.33203125" customWidth="1"/>
    <col min="9" max="9" width="15.1640625" customWidth="1"/>
    <col min="10" max="10" width="20.1640625" bestFit="1" customWidth="1"/>
    <col min="11" max="11" width="23.6640625" customWidth="1"/>
    <col min="14" max="14" width="19.5" customWidth="1"/>
    <col min="15" max="15" width="22.33203125" customWidth="1"/>
    <col min="16" max="16" width="15.1640625" customWidth="1"/>
    <col min="17" max="17" width="102.1640625" customWidth="1"/>
  </cols>
  <sheetData>
    <row r="1" spans="1:17" x14ac:dyDescent="0.2">
      <c r="B1" s="7"/>
      <c r="C1" s="16" t="s">
        <v>7</v>
      </c>
      <c r="D1" s="17"/>
      <c r="E1" s="17"/>
      <c r="F1" s="17"/>
      <c r="G1" s="17"/>
      <c r="H1" s="17"/>
      <c r="I1" s="5"/>
      <c r="J1" s="16" t="s">
        <v>8</v>
      </c>
      <c r="K1" s="17"/>
      <c r="L1" s="17"/>
      <c r="M1" s="17"/>
      <c r="N1" s="17"/>
      <c r="O1" s="17"/>
      <c r="P1" s="17"/>
      <c r="Q1" s="23"/>
    </row>
    <row r="2" spans="1:17" s="1" customFormat="1" ht="36" customHeight="1" thickBot="1" x14ac:dyDescent="0.25">
      <c r="A2" s="12" t="s">
        <v>10</v>
      </c>
      <c r="B2" s="13" t="s">
        <v>11</v>
      </c>
      <c r="C2" s="14" t="s">
        <v>2</v>
      </c>
      <c r="D2" s="15" t="s">
        <v>1</v>
      </c>
      <c r="E2" s="15" t="s">
        <v>0</v>
      </c>
      <c r="F2" s="15" t="s">
        <v>3</v>
      </c>
      <c r="G2" s="15" t="s">
        <v>4</v>
      </c>
      <c r="H2" s="15" t="s">
        <v>5</v>
      </c>
      <c r="I2" s="18" t="s">
        <v>6</v>
      </c>
      <c r="J2" s="20" t="s">
        <v>2</v>
      </c>
      <c r="K2" s="15" t="s">
        <v>1</v>
      </c>
      <c r="L2" s="15" t="s">
        <v>0</v>
      </c>
      <c r="M2" s="15" t="s">
        <v>3</v>
      </c>
      <c r="N2" s="15" t="s">
        <v>4</v>
      </c>
      <c r="O2" s="15" t="s">
        <v>5</v>
      </c>
      <c r="P2" s="18" t="s">
        <v>6</v>
      </c>
      <c r="Q2" s="24" t="s">
        <v>9</v>
      </c>
    </row>
    <row r="3" spans="1:17" x14ac:dyDescent="0.2">
      <c r="A3" s="9"/>
      <c r="B3" s="10">
        <v>0</v>
      </c>
      <c r="C3" s="11"/>
      <c r="D3" s="9"/>
      <c r="E3" s="9"/>
      <c r="F3" s="9"/>
      <c r="G3" s="9"/>
      <c r="H3" s="9"/>
      <c r="I3" s="4" t="s">
        <v>16</v>
      </c>
      <c r="J3" s="21"/>
      <c r="K3" s="9"/>
      <c r="L3" s="9"/>
      <c r="M3" s="9"/>
      <c r="N3" s="9"/>
      <c r="O3" s="9"/>
      <c r="P3" s="19"/>
      <c r="Q3" s="23" t="s">
        <v>22</v>
      </c>
    </row>
    <row r="4" spans="1:17" x14ac:dyDescent="0.2">
      <c r="A4" s="3"/>
      <c r="B4" s="8">
        <v>1</v>
      </c>
      <c r="C4" s="6">
        <f>20*15</f>
        <v>300</v>
      </c>
      <c r="D4" s="3">
        <f>24*20/C4</f>
        <v>1.6</v>
      </c>
      <c r="E4" s="3">
        <v>90</v>
      </c>
      <c r="F4" s="3" t="s">
        <v>24</v>
      </c>
      <c r="G4" s="3">
        <f>20*25</f>
        <v>500</v>
      </c>
      <c r="H4" s="3">
        <f>6*20/G4</f>
        <v>0.24</v>
      </c>
      <c r="I4" s="4" t="s">
        <v>16</v>
      </c>
      <c r="J4" s="22"/>
      <c r="K4" s="3"/>
      <c r="L4" s="3"/>
      <c r="M4" s="3"/>
      <c r="N4" s="3"/>
      <c r="O4" s="3"/>
      <c r="P4" s="4"/>
      <c r="Q4" s="23"/>
    </row>
    <row r="5" spans="1:17" x14ac:dyDescent="0.2">
      <c r="A5" s="3"/>
      <c r="B5" s="8">
        <v>2</v>
      </c>
      <c r="C5" s="6"/>
      <c r="D5" s="3"/>
      <c r="E5" s="3"/>
      <c r="F5" s="3" t="s">
        <v>25</v>
      </c>
      <c r="G5" s="3"/>
      <c r="H5" s="3"/>
      <c r="I5" s="4" t="s">
        <v>16</v>
      </c>
      <c r="J5" s="22"/>
      <c r="K5" s="3"/>
      <c r="L5" s="3"/>
      <c r="M5" s="3"/>
      <c r="N5" s="3"/>
      <c r="O5" s="3"/>
      <c r="P5" s="4"/>
      <c r="Q5" s="23" t="s">
        <v>13</v>
      </c>
    </row>
    <row r="6" spans="1:17" x14ac:dyDescent="0.2">
      <c r="A6" s="3"/>
      <c r="B6" s="8">
        <v>3</v>
      </c>
      <c r="C6" s="6">
        <f>20*15</f>
        <v>300</v>
      </c>
      <c r="D6" s="3">
        <f>18*20/C6</f>
        <v>1.2</v>
      </c>
      <c r="E6" s="3">
        <v>70</v>
      </c>
      <c r="F6" s="3">
        <v>60</v>
      </c>
      <c r="G6" s="3">
        <f>25*25</f>
        <v>625</v>
      </c>
      <c r="H6" s="3">
        <f>6*25/G6</f>
        <v>0.24</v>
      </c>
      <c r="I6" s="4" t="s">
        <v>16</v>
      </c>
      <c r="J6" s="22"/>
      <c r="K6" s="3"/>
      <c r="L6" s="3"/>
      <c r="M6" s="3"/>
      <c r="N6" s="3"/>
      <c r="O6" s="3"/>
      <c r="P6" s="4"/>
      <c r="Q6" s="23" t="s">
        <v>23</v>
      </c>
    </row>
    <row r="7" spans="1:17" x14ac:dyDescent="0.2">
      <c r="A7" s="3"/>
      <c r="B7" s="8">
        <v>4</v>
      </c>
      <c r="C7" s="6"/>
      <c r="D7" s="3"/>
      <c r="E7" s="3"/>
      <c r="F7" s="3"/>
      <c r="G7" s="3"/>
      <c r="H7" s="3"/>
      <c r="I7" s="4" t="s">
        <v>16</v>
      </c>
      <c r="J7" s="22"/>
      <c r="K7" s="3"/>
      <c r="L7" s="3"/>
      <c r="M7" s="3"/>
      <c r="N7" s="3"/>
      <c r="O7" s="3"/>
      <c r="P7" s="4"/>
      <c r="Q7" s="23" t="s">
        <v>15</v>
      </c>
    </row>
    <row r="8" spans="1:17" x14ac:dyDescent="0.2">
      <c r="A8" s="3"/>
      <c r="B8" s="8">
        <v>5</v>
      </c>
      <c r="C8" s="6">
        <f>25*15</f>
        <v>375</v>
      </c>
      <c r="D8" s="3">
        <f>24*25/C8</f>
        <v>1.6</v>
      </c>
      <c r="E8" s="3">
        <v>80</v>
      </c>
      <c r="F8" s="3">
        <v>85</v>
      </c>
      <c r="G8" s="3">
        <f>20*25</f>
        <v>500</v>
      </c>
      <c r="H8" s="3">
        <f>6*20/G8</f>
        <v>0.24</v>
      </c>
      <c r="I8" s="4" t="s">
        <v>16</v>
      </c>
      <c r="J8" s="22"/>
      <c r="K8" s="3"/>
      <c r="L8" s="3"/>
      <c r="M8" s="3">
        <v>85</v>
      </c>
      <c r="N8" s="3">
        <f>20*25</f>
        <v>500</v>
      </c>
      <c r="O8" s="3">
        <f>6*20/N8</f>
        <v>0.24</v>
      </c>
      <c r="P8" s="4" t="s">
        <v>16</v>
      </c>
      <c r="Q8" s="23" t="s">
        <v>18</v>
      </c>
    </row>
    <row r="9" spans="1:17" x14ac:dyDescent="0.2">
      <c r="A9" s="3"/>
      <c r="B9" s="8">
        <v>6</v>
      </c>
      <c r="C9" s="6"/>
      <c r="D9" s="3"/>
      <c r="E9" s="3"/>
      <c r="F9" s="3"/>
      <c r="G9" s="3"/>
      <c r="H9" s="3"/>
      <c r="I9" s="4"/>
      <c r="J9" s="22"/>
      <c r="K9" s="3"/>
      <c r="L9" s="3"/>
      <c r="M9" s="3"/>
      <c r="N9" s="3"/>
      <c r="O9" s="3"/>
      <c r="P9" s="4"/>
      <c r="Q9" s="23"/>
    </row>
    <row r="10" spans="1:17" x14ac:dyDescent="0.2">
      <c r="A10" s="3"/>
      <c r="B10" s="8">
        <v>7</v>
      </c>
      <c r="C10" s="6">
        <f>20*15</f>
        <v>300</v>
      </c>
      <c r="D10" s="3">
        <f>24*20/C10</f>
        <v>1.6</v>
      </c>
      <c r="E10" s="3">
        <v>90</v>
      </c>
      <c r="F10" s="3">
        <v>85</v>
      </c>
      <c r="G10" s="3">
        <f>20*25</f>
        <v>500</v>
      </c>
      <c r="H10" s="3">
        <f>6*20/G10</f>
        <v>0.24</v>
      </c>
      <c r="I10" s="4">
        <f>LOG((C10*D10*(1-(F10/100)))/(G8*H8*(1-(F8/100))), 2)</f>
        <v>2</v>
      </c>
      <c r="J10" s="22">
        <f>20*15</f>
        <v>300</v>
      </c>
      <c r="K10" s="3">
        <f>8*20/J10</f>
        <v>0.53333333333333333</v>
      </c>
      <c r="L10" s="3">
        <v>50</v>
      </c>
      <c r="M10" s="3">
        <v>85</v>
      </c>
      <c r="N10" s="3">
        <f>20*25</f>
        <v>500</v>
      </c>
      <c r="O10" s="3">
        <f>6*20/N10</f>
        <v>0.24</v>
      </c>
      <c r="P10" s="4">
        <f>LOG((J10*K10*(1-(M10/100)))/(N8*O8*(1-(M8/100))), 2)</f>
        <v>0.4150374992788437</v>
      </c>
      <c r="Q10" s="23"/>
    </row>
    <row r="11" spans="1:17" x14ac:dyDescent="0.2">
      <c r="A11" s="3"/>
      <c r="B11" s="8">
        <v>8</v>
      </c>
      <c r="C11" s="6"/>
      <c r="D11" s="3"/>
      <c r="E11" s="3"/>
      <c r="F11" s="3"/>
      <c r="G11" s="3"/>
      <c r="H11" s="3"/>
      <c r="I11" s="4"/>
      <c r="J11" s="22"/>
      <c r="K11" s="3"/>
      <c r="L11" s="3"/>
      <c r="M11" s="3"/>
      <c r="N11" s="3"/>
      <c r="O11" s="3"/>
      <c r="P11" s="4"/>
      <c r="Q11" s="23"/>
    </row>
    <row r="12" spans="1:17" x14ac:dyDescent="0.2">
      <c r="A12" s="3"/>
      <c r="B12" s="8">
        <v>9</v>
      </c>
      <c r="C12" s="6">
        <f>20*15</f>
        <v>300</v>
      </c>
      <c r="D12" s="3">
        <f>24*20/C12</f>
        <v>1.6</v>
      </c>
      <c r="E12" s="3">
        <v>90</v>
      </c>
      <c r="F12" s="3">
        <v>85</v>
      </c>
      <c r="G12" s="3">
        <f>20*25</f>
        <v>500</v>
      </c>
      <c r="H12" s="3">
        <f>6*20/G12</f>
        <v>0.24</v>
      </c>
      <c r="I12" s="4">
        <f t="shared" ref="I12" si="0">LOG((C12*D12*(1-(F12/100)))/(G10*H10*(1-(F10/100))), 2)</f>
        <v>2</v>
      </c>
      <c r="J12" s="22">
        <f>20*15</f>
        <v>300</v>
      </c>
      <c r="K12" s="3">
        <f>10*20/J12</f>
        <v>0.66666666666666663</v>
      </c>
      <c r="L12" s="3">
        <v>80</v>
      </c>
      <c r="M12" s="3">
        <v>85</v>
      </c>
      <c r="N12" s="3">
        <f>20*25</f>
        <v>500</v>
      </c>
      <c r="O12" s="3">
        <f>6*20/N12</f>
        <v>0.24</v>
      </c>
      <c r="P12" s="4">
        <f t="shared" ref="P12" si="1">LOG((J12*K12*(1-(M12/100)))/(N10*O10*(1-(M10/100))), 2)</f>
        <v>0.73696559416620611</v>
      </c>
      <c r="Q12" s="23"/>
    </row>
    <row r="13" spans="1:17" x14ac:dyDescent="0.2">
      <c r="A13" s="3"/>
      <c r="B13" s="8">
        <v>10</v>
      </c>
      <c r="C13" s="6"/>
      <c r="D13" s="3"/>
      <c r="E13" s="3"/>
      <c r="F13" s="3"/>
      <c r="G13" s="3"/>
      <c r="H13" s="3"/>
      <c r="I13" s="4"/>
      <c r="J13" s="22"/>
      <c r="K13" s="3"/>
      <c r="L13" s="3"/>
      <c r="M13" s="3"/>
      <c r="N13" s="3"/>
      <c r="O13" s="3"/>
      <c r="P13" s="4"/>
      <c r="Q13" s="23"/>
    </row>
    <row r="14" spans="1:17" x14ac:dyDescent="0.2">
      <c r="A14" s="3"/>
      <c r="B14" s="8">
        <v>11</v>
      </c>
      <c r="C14" s="6">
        <f>20*15</f>
        <v>300</v>
      </c>
      <c r="D14" s="3">
        <f>24*20/C14</f>
        <v>1.6</v>
      </c>
      <c r="E14" s="3">
        <v>90</v>
      </c>
      <c r="F14" s="3">
        <v>85</v>
      </c>
      <c r="G14" s="3">
        <f>20*25</f>
        <v>500</v>
      </c>
      <c r="H14" s="3">
        <f>6*20/G14</f>
        <v>0.24</v>
      </c>
      <c r="I14" s="4">
        <f t="shared" ref="I14" si="2">LOG((C14*D14*(1-(F14/100)))/(G12*H12*(1-(F12/100))), 2)</f>
        <v>2</v>
      </c>
      <c r="J14" s="22">
        <f>20*15</f>
        <v>300</v>
      </c>
      <c r="K14" s="3">
        <f>20*20/J14</f>
        <v>1.3333333333333333</v>
      </c>
      <c r="L14" s="3">
        <v>70</v>
      </c>
      <c r="M14" s="3">
        <v>85</v>
      </c>
      <c r="N14" s="3">
        <f>20*25</f>
        <v>500</v>
      </c>
      <c r="O14" s="3">
        <f>6*20/N14</f>
        <v>0.24</v>
      </c>
      <c r="P14" s="4">
        <f t="shared" ref="P14" si="3">LOG((J14*K14*(1-(M14/100)))/(N12*O12*(1-(M12/100))), 2)</f>
        <v>1.7369655941662061</v>
      </c>
      <c r="Q14" s="23" t="s">
        <v>19</v>
      </c>
    </row>
    <row r="15" spans="1:17" x14ac:dyDescent="0.2">
      <c r="A15" s="3"/>
      <c r="B15" s="8">
        <v>12</v>
      </c>
      <c r="C15" s="6"/>
      <c r="D15" s="3"/>
      <c r="E15" s="3"/>
      <c r="F15" s="3"/>
      <c r="G15" s="3"/>
      <c r="H15" s="3"/>
      <c r="I15" s="4"/>
      <c r="J15" s="22"/>
      <c r="K15" s="3"/>
      <c r="L15" s="3"/>
      <c r="M15" s="3"/>
      <c r="N15" s="3"/>
      <c r="O15" s="3"/>
      <c r="P15" s="4"/>
      <c r="Q15" s="23"/>
    </row>
    <row r="16" spans="1:17" x14ac:dyDescent="0.2">
      <c r="A16" s="3"/>
      <c r="B16" s="8">
        <v>13</v>
      </c>
      <c r="C16" s="6">
        <f>20*15</f>
        <v>300</v>
      </c>
      <c r="D16" s="3">
        <f>24*20/C16</f>
        <v>1.6</v>
      </c>
      <c r="E16" s="3">
        <v>90</v>
      </c>
      <c r="F16" s="3">
        <v>85</v>
      </c>
      <c r="G16" s="3">
        <f>20*25</f>
        <v>500</v>
      </c>
      <c r="H16" s="3">
        <f>6*20/G16</f>
        <v>0.24</v>
      </c>
      <c r="I16" s="4">
        <f t="shared" ref="I16" si="4">LOG((C16*D16*(1-(F16/100)))/(G14*H14*(1-(F14/100))), 2)</f>
        <v>2</v>
      </c>
      <c r="J16" s="22">
        <f>20*15</f>
        <v>300</v>
      </c>
      <c r="K16" s="3">
        <f>8*20/J16</f>
        <v>0.53333333333333333</v>
      </c>
      <c r="L16" s="3">
        <v>80</v>
      </c>
      <c r="M16" s="3">
        <v>85</v>
      </c>
      <c r="N16" s="3">
        <f>20*25</f>
        <v>500</v>
      </c>
      <c r="O16" s="3">
        <f>6*20/N16</f>
        <v>0.24</v>
      </c>
      <c r="P16" s="4">
        <f t="shared" ref="P16" si="5">LOG((J16*K16*(1-(M16/100)))/(N14*O14*(1-(M14/100))), 2)</f>
        <v>0.4150374992788437</v>
      </c>
      <c r="Q16" s="23"/>
    </row>
    <row r="17" spans="1:17" x14ac:dyDescent="0.2">
      <c r="A17" s="3"/>
      <c r="B17" s="8">
        <v>14</v>
      </c>
      <c r="C17" s="6"/>
      <c r="D17" s="3"/>
      <c r="E17" s="3"/>
      <c r="F17" s="3"/>
      <c r="G17" s="3"/>
      <c r="H17" s="3"/>
      <c r="I17" s="4"/>
      <c r="J17" s="22"/>
      <c r="K17" s="3"/>
      <c r="L17" s="3"/>
      <c r="M17" s="3"/>
      <c r="N17" s="3"/>
      <c r="O17" s="3"/>
      <c r="P17" s="4"/>
      <c r="Q17" s="23"/>
    </row>
    <row r="18" spans="1:17" x14ac:dyDescent="0.2">
      <c r="A18" s="3"/>
      <c r="B18" s="8">
        <v>15</v>
      </c>
      <c r="C18" s="6">
        <f>20*15</f>
        <v>300</v>
      </c>
      <c r="D18" s="3">
        <f>24*20/C18</f>
        <v>1.6</v>
      </c>
      <c r="E18" s="3">
        <v>90</v>
      </c>
      <c r="F18" s="3">
        <v>85</v>
      </c>
      <c r="G18" s="3"/>
      <c r="H18" s="3"/>
      <c r="I18" s="4">
        <f t="shared" ref="I18" si="6">LOG((C18*D18*(1-(F18/100)))/(G16*H16*(1-(F16/100))), 2)</f>
        <v>2</v>
      </c>
      <c r="J18" s="22">
        <f>20*15</f>
        <v>300</v>
      </c>
      <c r="K18" s="3">
        <f>20*20/J18</f>
        <v>1.3333333333333333</v>
      </c>
      <c r="L18" s="3">
        <v>90</v>
      </c>
      <c r="M18" s="3">
        <v>85</v>
      </c>
      <c r="N18" s="3"/>
      <c r="O18" s="3"/>
      <c r="P18" s="4">
        <f t="shared" ref="P18" si="7">LOG((J18*K18*(1-(M18/100)))/(N16*O16*(1-(M16/100))), 2)</f>
        <v>1.7369655941662061</v>
      </c>
      <c r="Q18" s="23" t="s">
        <v>26</v>
      </c>
    </row>
    <row r="19" spans="1:17" x14ac:dyDescent="0.2">
      <c r="A19" s="3"/>
      <c r="B19" s="8">
        <v>16</v>
      </c>
      <c r="C19" s="6"/>
      <c r="D19" s="3"/>
      <c r="E19" s="3"/>
      <c r="F19" s="3"/>
      <c r="G19" s="3"/>
      <c r="H19" s="3"/>
      <c r="I19" s="4"/>
      <c r="J19" s="22"/>
      <c r="K19" s="3"/>
      <c r="L19" s="3"/>
      <c r="M19" s="3"/>
      <c r="N19" s="3"/>
      <c r="O19" s="3"/>
      <c r="P19" s="4"/>
      <c r="Q19" s="23"/>
    </row>
    <row r="20" spans="1:17" x14ac:dyDescent="0.2">
      <c r="A20" s="3"/>
      <c r="B20" s="8">
        <v>17</v>
      </c>
      <c r="C20" s="6"/>
      <c r="D20" s="3"/>
      <c r="E20" s="3"/>
      <c r="F20" s="3"/>
      <c r="G20" s="3"/>
      <c r="H20" s="3"/>
      <c r="I20" s="4"/>
      <c r="J20" s="22"/>
      <c r="K20" s="3"/>
      <c r="L20" s="3"/>
      <c r="M20" s="3"/>
      <c r="N20" s="3"/>
      <c r="O20" s="3"/>
      <c r="P20" s="4"/>
      <c r="Q20" s="23"/>
    </row>
    <row r="21" spans="1:17" x14ac:dyDescent="0.2">
      <c r="A21" s="3"/>
      <c r="B21" s="8">
        <v>18</v>
      </c>
      <c r="C21" s="6"/>
      <c r="D21" s="3"/>
      <c r="E21" s="3"/>
      <c r="F21" s="3"/>
      <c r="G21" s="3"/>
      <c r="H21" s="3"/>
      <c r="I21" s="4"/>
      <c r="J21" s="22"/>
      <c r="K21" s="3"/>
      <c r="L21" s="3"/>
      <c r="M21" s="3"/>
      <c r="N21" s="3"/>
      <c r="O21" s="3"/>
      <c r="P21" s="4"/>
      <c r="Q21" s="23"/>
    </row>
    <row r="22" spans="1:17" x14ac:dyDescent="0.2">
      <c r="A22" s="3"/>
      <c r="B22" s="8"/>
      <c r="C22" s="6"/>
      <c r="D22" s="3"/>
      <c r="E22" s="3"/>
      <c r="F22" s="3"/>
      <c r="G22" s="3"/>
      <c r="H22" s="3"/>
      <c r="I22" s="4"/>
      <c r="J22" s="22"/>
      <c r="K22" s="3"/>
      <c r="L22" s="3"/>
      <c r="M22" s="3"/>
      <c r="N22" s="3"/>
      <c r="O22" s="3"/>
      <c r="P22" s="4"/>
      <c r="Q22" s="23"/>
    </row>
    <row r="23" spans="1:17" x14ac:dyDescent="0.2">
      <c r="A23" s="3"/>
      <c r="B23" s="8"/>
      <c r="C23" s="6"/>
      <c r="D23" s="3"/>
      <c r="E23" s="3"/>
      <c r="F23" s="3"/>
      <c r="G23" s="3"/>
      <c r="H23" s="3"/>
      <c r="I23" s="4"/>
      <c r="J23" s="22"/>
      <c r="K23" s="3"/>
      <c r="L23" s="3"/>
      <c r="M23" s="3"/>
      <c r="N23" s="3"/>
      <c r="O23" s="3"/>
      <c r="P23" s="4"/>
      <c r="Q23" s="23"/>
    </row>
    <row r="24" spans="1:17" x14ac:dyDescent="0.2">
      <c r="A24" s="3"/>
      <c r="B24" s="8"/>
      <c r="C24" s="6"/>
      <c r="D24" s="3"/>
      <c r="E24" s="3"/>
      <c r="F24" s="3"/>
      <c r="G24" s="3"/>
      <c r="H24" s="3"/>
      <c r="I24" s="4"/>
      <c r="J24" s="22"/>
      <c r="K24" s="3"/>
      <c r="L24" s="3"/>
      <c r="M24" s="3"/>
      <c r="N24" s="3"/>
      <c r="O24" s="3"/>
      <c r="P24" s="4"/>
      <c r="Q24" s="23"/>
    </row>
    <row r="25" spans="1:17" x14ac:dyDescent="0.2">
      <c r="H25" s="25" t="s">
        <v>17</v>
      </c>
      <c r="I25">
        <f>SUM(I9:I24)</f>
        <v>10</v>
      </c>
      <c r="O25" s="25" t="s">
        <v>17</v>
      </c>
      <c r="P25">
        <f>SUM(P9:P24)</f>
        <v>5.0409717810563066</v>
      </c>
    </row>
    <row r="26" spans="1:17" ht="45" customHeight="1" x14ac:dyDescent="0.2">
      <c r="O26" s="2" t="s">
        <v>21</v>
      </c>
      <c r="P26">
        <f>I25-P25</f>
        <v>4.9590282189436934</v>
      </c>
    </row>
  </sheetData>
  <mergeCells count="2">
    <mergeCell ref="C1:I1"/>
    <mergeCell ref="J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L28" sqref="L28"/>
    </sheetView>
  </sheetViews>
  <sheetFormatPr baseColWidth="10" defaultRowHeight="16" x14ac:dyDescent="0.2"/>
  <cols>
    <col min="3" max="3" width="20.1640625" bestFit="1" customWidth="1"/>
    <col min="4" max="4" width="23.6640625" customWidth="1"/>
    <col min="7" max="7" width="19.5" customWidth="1"/>
    <col min="8" max="8" width="22.33203125" customWidth="1"/>
    <col min="9" max="9" width="15.1640625" customWidth="1"/>
    <col min="10" max="10" width="20.1640625" bestFit="1" customWidth="1"/>
    <col min="11" max="11" width="23.6640625" customWidth="1"/>
    <col min="14" max="14" width="19.5" customWidth="1"/>
    <col min="15" max="15" width="22.33203125" customWidth="1"/>
    <col min="16" max="16" width="15.1640625" customWidth="1"/>
    <col min="17" max="17" width="102.1640625" customWidth="1"/>
  </cols>
  <sheetData>
    <row r="1" spans="1:17" x14ac:dyDescent="0.2">
      <c r="B1" s="7"/>
      <c r="C1" s="16" t="s">
        <v>7</v>
      </c>
      <c r="D1" s="17"/>
      <c r="E1" s="17"/>
      <c r="F1" s="17"/>
      <c r="G1" s="17"/>
      <c r="H1" s="17"/>
      <c r="I1" s="5"/>
      <c r="J1" s="16" t="s">
        <v>8</v>
      </c>
      <c r="K1" s="17"/>
      <c r="L1" s="17"/>
      <c r="M1" s="17"/>
      <c r="N1" s="17"/>
      <c r="O1" s="17"/>
      <c r="P1" s="17"/>
      <c r="Q1" s="23"/>
    </row>
    <row r="2" spans="1:17" s="1" customFormat="1" ht="36" customHeight="1" thickBot="1" x14ac:dyDescent="0.25">
      <c r="A2" s="12" t="s">
        <v>10</v>
      </c>
      <c r="B2" s="13" t="s">
        <v>11</v>
      </c>
      <c r="C2" s="14" t="s">
        <v>2</v>
      </c>
      <c r="D2" s="15" t="s">
        <v>1</v>
      </c>
      <c r="E2" s="15" t="s">
        <v>0</v>
      </c>
      <c r="F2" s="15" t="s">
        <v>3</v>
      </c>
      <c r="G2" s="15" t="s">
        <v>4</v>
      </c>
      <c r="H2" s="15" t="s">
        <v>5</v>
      </c>
      <c r="I2" s="18" t="s">
        <v>6</v>
      </c>
      <c r="J2" s="20" t="s">
        <v>2</v>
      </c>
      <c r="K2" s="15" t="s">
        <v>1</v>
      </c>
      <c r="L2" s="15" t="s">
        <v>0</v>
      </c>
      <c r="M2" s="15" t="s">
        <v>3</v>
      </c>
      <c r="N2" s="15" t="s">
        <v>4</v>
      </c>
      <c r="O2" s="15" t="s">
        <v>5</v>
      </c>
      <c r="P2" s="18" t="s">
        <v>6</v>
      </c>
      <c r="Q2" s="24" t="s">
        <v>9</v>
      </c>
    </row>
    <row r="3" spans="1:17" x14ac:dyDescent="0.2">
      <c r="A3" s="9"/>
      <c r="B3" s="10">
        <v>0</v>
      </c>
      <c r="C3" s="11"/>
      <c r="D3" s="9"/>
      <c r="E3" s="9"/>
      <c r="F3" s="9"/>
      <c r="G3" s="9"/>
      <c r="H3" s="9"/>
      <c r="I3" s="4" t="s">
        <v>16</v>
      </c>
      <c r="J3" s="21"/>
      <c r="K3" s="9"/>
      <c r="L3" s="9"/>
      <c r="M3" s="9"/>
      <c r="N3" s="9"/>
      <c r="O3" s="9"/>
      <c r="P3" s="19"/>
      <c r="Q3" s="23"/>
    </row>
    <row r="4" spans="1:17" x14ac:dyDescent="0.2">
      <c r="A4" s="3"/>
      <c r="B4" s="8">
        <v>1</v>
      </c>
      <c r="C4" s="6"/>
      <c r="D4" s="3"/>
      <c r="E4" s="3"/>
      <c r="F4" s="3"/>
      <c r="G4" s="3"/>
      <c r="H4" s="3"/>
      <c r="I4" s="4" t="s">
        <v>16</v>
      </c>
      <c r="J4" s="22"/>
      <c r="K4" s="3"/>
      <c r="L4" s="3"/>
      <c r="M4" s="3"/>
      <c r="N4" s="3"/>
      <c r="O4" s="3"/>
      <c r="P4" s="4"/>
      <c r="Q4" s="23"/>
    </row>
    <row r="5" spans="1:17" x14ac:dyDescent="0.2">
      <c r="A5" s="3"/>
      <c r="B5" s="8">
        <v>2</v>
      </c>
      <c r="C5" s="6"/>
      <c r="D5" s="3"/>
      <c r="E5" s="3"/>
      <c r="F5" s="3"/>
      <c r="G5" s="3"/>
      <c r="H5" s="3"/>
      <c r="I5" s="4" t="s">
        <v>16</v>
      </c>
      <c r="J5" s="22"/>
      <c r="K5" s="3"/>
      <c r="L5" s="3"/>
      <c r="M5" s="3"/>
      <c r="N5" s="3"/>
      <c r="O5" s="3"/>
      <c r="P5" s="4"/>
      <c r="Q5" s="23"/>
    </row>
    <row r="6" spans="1:17" x14ac:dyDescent="0.2">
      <c r="A6" s="3"/>
      <c r="B6" s="8">
        <v>3</v>
      </c>
      <c r="C6" s="6"/>
      <c r="D6" s="3"/>
      <c r="E6" s="3"/>
      <c r="F6" s="3"/>
      <c r="G6" s="3"/>
      <c r="H6" s="3"/>
      <c r="I6" s="4" t="s">
        <v>16</v>
      </c>
      <c r="J6" s="22"/>
      <c r="K6" s="3"/>
      <c r="L6" s="3"/>
      <c r="M6" s="3"/>
      <c r="N6" s="3"/>
      <c r="O6" s="3"/>
      <c r="P6" s="4"/>
      <c r="Q6" s="23"/>
    </row>
    <row r="7" spans="1:17" x14ac:dyDescent="0.2">
      <c r="A7" s="3"/>
      <c r="B7" s="8">
        <v>4</v>
      </c>
      <c r="C7" s="6"/>
      <c r="D7" s="3"/>
      <c r="E7" s="3"/>
      <c r="F7" s="3"/>
      <c r="G7" s="3"/>
      <c r="H7" s="3"/>
      <c r="I7" s="4" t="s">
        <v>16</v>
      </c>
      <c r="J7" s="22"/>
      <c r="K7" s="3"/>
      <c r="L7" s="3"/>
      <c r="M7" s="3"/>
      <c r="N7" s="3"/>
      <c r="O7" s="3"/>
      <c r="P7" s="4"/>
      <c r="Q7" s="23"/>
    </row>
    <row r="8" spans="1:17" x14ac:dyDescent="0.2">
      <c r="A8" s="3"/>
      <c r="B8" s="8">
        <v>5</v>
      </c>
      <c r="C8" s="6"/>
      <c r="D8" s="3"/>
      <c r="E8" s="3"/>
      <c r="F8" s="3"/>
      <c r="G8" s="3"/>
      <c r="H8" s="3"/>
      <c r="I8" s="4" t="s">
        <v>16</v>
      </c>
      <c r="J8" s="22"/>
      <c r="K8" s="3"/>
      <c r="L8" s="3"/>
      <c r="M8" s="3"/>
      <c r="N8" s="3"/>
      <c r="O8" s="3"/>
      <c r="P8" s="4" t="s">
        <v>16</v>
      </c>
      <c r="Q8" s="23"/>
    </row>
    <row r="9" spans="1:17" x14ac:dyDescent="0.2">
      <c r="A9" s="3"/>
      <c r="B9" s="8">
        <v>6</v>
      </c>
      <c r="C9" s="6"/>
      <c r="D9" s="3"/>
      <c r="E9" s="3"/>
      <c r="F9" s="3"/>
      <c r="G9" s="3"/>
      <c r="H9" s="3"/>
      <c r="I9" s="4" t="e">
        <f>LOG((C9*D9*(1-(F9/100)))/(G8*H8*(1-(F8/100))), 2)</f>
        <v>#DIV/0!</v>
      </c>
      <c r="J9" s="22"/>
      <c r="K9" s="3"/>
      <c r="L9" s="3"/>
      <c r="M9" s="3"/>
      <c r="N9" s="3"/>
      <c r="O9" s="3"/>
      <c r="P9" s="4" t="e">
        <f>LOG((J9*K9*(1-(M9/100)))/(N8*O8*(1-(M8/100))), 2)</f>
        <v>#DIV/0!</v>
      </c>
      <c r="Q9" s="23"/>
    </row>
    <row r="10" spans="1:17" x14ac:dyDescent="0.2">
      <c r="A10" s="3"/>
      <c r="B10" s="8">
        <v>7</v>
      </c>
      <c r="C10" s="6"/>
      <c r="D10" s="3"/>
      <c r="E10" s="3"/>
      <c r="F10" s="3"/>
      <c r="G10" s="3"/>
      <c r="H10" s="3"/>
      <c r="I10" s="4" t="e">
        <f t="shared" ref="I10:I18" si="0">LOG((C10*D10*(1-(F10/100)))/(G9*H9*(1-(F9/100))), 2)</f>
        <v>#DIV/0!</v>
      </c>
      <c r="J10" s="22"/>
      <c r="K10" s="3"/>
      <c r="L10" s="3"/>
      <c r="M10" s="3"/>
      <c r="N10" s="3"/>
      <c r="O10" s="3"/>
      <c r="P10" s="4" t="e">
        <f t="shared" ref="P10:P18" si="1">LOG((J10*K10*(1-(M10/100)))/(N9*O9*(1-(M9/100))), 2)</f>
        <v>#DIV/0!</v>
      </c>
      <c r="Q10" s="23"/>
    </row>
    <row r="11" spans="1:17" x14ac:dyDescent="0.2">
      <c r="A11" s="3"/>
      <c r="B11" s="8">
        <v>8</v>
      </c>
      <c r="C11" s="6"/>
      <c r="D11" s="3"/>
      <c r="E11" s="3"/>
      <c r="F11" s="3"/>
      <c r="G11" s="3"/>
      <c r="H11" s="3"/>
      <c r="I11" s="4" t="e">
        <f t="shared" si="0"/>
        <v>#DIV/0!</v>
      </c>
      <c r="J11" s="22"/>
      <c r="K11" s="3"/>
      <c r="L11" s="3"/>
      <c r="M11" s="3"/>
      <c r="N11" s="3"/>
      <c r="O11" s="3"/>
      <c r="P11" s="4" t="e">
        <f t="shared" si="1"/>
        <v>#DIV/0!</v>
      </c>
      <c r="Q11" s="23"/>
    </row>
    <row r="12" spans="1:17" x14ac:dyDescent="0.2">
      <c r="A12" s="3"/>
      <c r="B12" s="8">
        <v>9</v>
      </c>
      <c r="C12" s="6"/>
      <c r="D12" s="3"/>
      <c r="E12" s="3"/>
      <c r="F12" s="3"/>
      <c r="G12" s="3"/>
      <c r="H12" s="3"/>
      <c r="I12" s="4" t="e">
        <f t="shared" si="0"/>
        <v>#DIV/0!</v>
      </c>
      <c r="J12" s="22"/>
      <c r="K12" s="3"/>
      <c r="L12" s="3"/>
      <c r="M12" s="3"/>
      <c r="N12" s="3"/>
      <c r="O12" s="3"/>
      <c r="P12" s="4" t="e">
        <f t="shared" si="1"/>
        <v>#DIV/0!</v>
      </c>
      <c r="Q12" s="23"/>
    </row>
    <row r="13" spans="1:17" x14ac:dyDescent="0.2">
      <c r="A13" s="3"/>
      <c r="B13" s="8">
        <v>10</v>
      </c>
      <c r="C13" s="6"/>
      <c r="D13" s="3"/>
      <c r="E13" s="3"/>
      <c r="F13" s="3"/>
      <c r="G13" s="3"/>
      <c r="H13" s="3"/>
      <c r="I13" s="4" t="e">
        <f t="shared" si="0"/>
        <v>#DIV/0!</v>
      </c>
      <c r="J13" s="22"/>
      <c r="K13" s="3"/>
      <c r="L13" s="3"/>
      <c r="M13" s="3"/>
      <c r="N13" s="3"/>
      <c r="O13" s="3"/>
      <c r="P13" s="4" t="e">
        <f t="shared" si="1"/>
        <v>#DIV/0!</v>
      </c>
      <c r="Q13" s="23"/>
    </row>
    <row r="14" spans="1:17" x14ac:dyDescent="0.2">
      <c r="A14" s="3"/>
      <c r="B14" s="8">
        <v>11</v>
      </c>
      <c r="C14" s="6"/>
      <c r="D14" s="3"/>
      <c r="E14" s="3"/>
      <c r="F14" s="3"/>
      <c r="G14" s="3"/>
      <c r="H14" s="3"/>
      <c r="I14" s="4" t="e">
        <f t="shared" si="0"/>
        <v>#DIV/0!</v>
      </c>
      <c r="J14" s="22"/>
      <c r="K14" s="3"/>
      <c r="L14" s="3"/>
      <c r="M14" s="3"/>
      <c r="N14" s="3"/>
      <c r="O14" s="3"/>
      <c r="P14" s="4" t="e">
        <f t="shared" si="1"/>
        <v>#DIV/0!</v>
      </c>
      <c r="Q14" s="23"/>
    </row>
    <row r="15" spans="1:17" x14ac:dyDescent="0.2">
      <c r="A15" s="3"/>
      <c r="B15" s="8">
        <v>12</v>
      </c>
      <c r="C15" s="6"/>
      <c r="D15" s="3"/>
      <c r="E15" s="3"/>
      <c r="F15" s="3"/>
      <c r="G15" s="3"/>
      <c r="H15" s="3"/>
      <c r="I15" s="4" t="e">
        <f t="shared" si="0"/>
        <v>#DIV/0!</v>
      </c>
      <c r="J15" s="22"/>
      <c r="K15" s="3"/>
      <c r="L15" s="3"/>
      <c r="M15" s="3"/>
      <c r="N15" s="3"/>
      <c r="O15" s="3"/>
      <c r="P15" s="4" t="e">
        <f t="shared" si="1"/>
        <v>#DIV/0!</v>
      </c>
      <c r="Q15" s="23"/>
    </row>
    <row r="16" spans="1:17" x14ac:dyDescent="0.2">
      <c r="A16" s="3"/>
      <c r="B16" s="8">
        <v>13</v>
      </c>
      <c r="C16" s="6"/>
      <c r="D16" s="3"/>
      <c r="E16" s="3"/>
      <c r="F16" s="3"/>
      <c r="G16" s="3"/>
      <c r="H16" s="3"/>
      <c r="I16" s="4" t="e">
        <f t="shared" si="0"/>
        <v>#DIV/0!</v>
      </c>
      <c r="J16" s="22"/>
      <c r="K16" s="3"/>
      <c r="L16" s="3"/>
      <c r="M16" s="3"/>
      <c r="N16" s="3"/>
      <c r="O16" s="3"/>
      <c r="P16" s="4" t="e">
        <f t="shared" si="1"/>
        <v>#DIV/0!</v>
      </c>
      <c r="Q16" s="23"/>
    </row>
    <row r="17" spans="1:17" x14ac:dyDescent="0.2">
      <c r="A17" s="3"/>
      <c r="B17" s="8">
        <v>14</v>
      </c>
      <c r="C17" s="6"/>
      <c r="D17" s="3"/>
      <c r="E17" s="3"/>
      <c r="F17" s="3"/>
      <c r="G17" s="3"/>
      <c r="H17" s="3"/>
      <c r="I17" s="4" t="e">
        <f t="shared" si="0"/>
        <v>#DIV/0!</v>
      </c>
      <c r="J17" s="22"/>
      <c r="K17" s="3"/>
      <c r="L17" s="3"/>
      <c r="M17" s="3"/>
      <c r="N17" s="3"/>
      <c r="O17" s="3"/>
      <c r="P17" s="4" t="e">
        <f t="shared" si="1"/>
        <v>#DIV/0!</v>
      </c>
      <c r="Q17" s="23"/>
    </row>
    <row r="18" spans="1:17" x14ac:dyDescent="0.2">
      <c r="A18" s="3"/>
      <c r="B18" s="8">
        <v>15</v>
      </c>
      <c r="C18" s="6"/>
      <c r="D18" s="3"/>
      <c r="E18" s="3"/>
      <c r="F18" s="3"/>
      <c r="G18" s="3"/>
      <c r="H18" s="3"/>
      <c r="I18" s="4" t="e">
        <f t="shared" si="0"/>
        <v>#DIV/0!</v>
      </c>
      <c r="J18" s="22"/>
      <c r="K18" s="3"/>
      <c r="L18" s="3"/>
      <c r="M18" s="3"/>
      <c r="N18" s="3"/>
      <c r="O18" s="3"/>
      <c r="P18" s="4" t="e">
        <f t="shared" si="1"/>
        <v>#DIV/0!</v>
      </c>
      <c r="Q18" s="23"/>
    </row>
    <row r="19" spans="1:17" x14ac:dyDescent="0.2">
      <c r="A19" s="3"/>
      <c r="B19" s="8">
        <v>16</v>
      </c>
      <c r="C19" s="6"/>
      <c r="D19" s="3"/>
      <c r="E19" s="3"/>
      <c r="F19" s="3"/>
      <c r="G19" s="3"/>
      <c r="H19" s="3"/>
      <c r="I19" s="4"/>
      <c r="J19" s="22"/>
      <c r="K19" s="3"/>
      <c r="L19" s="3"/>
      <c r="M19" s="3"/>
      <c r="N19" s="3"/>
      <c r="O19" s="3"/>
      <c r="P19" s="4"/>
      <c r="Q19" s="23"/>
    </row>
    <row r="20" spans="1:17" x14ac:dyDescent="0.2">
      <c r="A20" s="3"/>
      <c r="B20" s="8">
        <v>17</v>
      </c>
      <c r="C20" s="6"/>
      <c r="D20" s="3"/>
      <c r="E20" s="3"/>
      <c r="F20" s="3"/>
      <c r="G20" s="3"/>
      <c r="H20" s="3"/>
      <c r="I20" s="4"/>
      <c r="J20" s="22"/>
      <c r="K20" s="3"/>
      <c r="L20" s="3"/>
      <c r="M20" s="3"/>
      <c r="N20" s="3"/>
      <c r="O20" s="3"/>
      <c r="P20" s="4"/>
      <c r="Q20" s="23"/>
    </row>
    <row r="21" spans="1:17" x14ac:dyDescent="0.2">
      <c r="A21" s="3"/>
      <c r="B21" s="8">
        <v>18</v>
      </c>
      <c r="C21" s="6"/>
      <c r="D21" s="3"/>
      <c r="E21" s="3"/>
      <c r="F21" s="3"/>
      <c r="G21" s="3"/>
      <c r="H21" s="3"/>
      <c r="I21" s="4"/>
      <c r="J21" s="22"/>
      <c r="K21" s="3"/>
      <c r="L21" s="3"/>
      <c r="M21" s="3"/>
      <c r="N21" s="3"/>
      <c r="O21" s="3"/>
      <c r="P21" s="4"/>
      <c r="Q21" s="23"/>
    </row>
    <row r="22" spans="1:17" x14ac:dyDescent="0.2">
      <c r="A22" s="3"/>
      <c r="B22" s="8"/>
      <c r="C22" s="6"/>
      <c r="D22" s="3"/>
      <c r="E22" s="3"/>
      <c r="F22" s="3"/>
      <c r="G22" s="3"/>
      <c r="H22" s="3"/>
      <c r="I22" s="4"/>
      <c r="J22" s="22"/>
      <c r="K22" s="3"/>
      <c r="L22" s="3"/>
      <c r="M22" s="3"/>
      <c r="N22" s="3"/>
      <c r="O22" s="3"/>
      <c r="P22" s="4"/>
      <c r="Q22" s="23"/>
    </row>
    <row r="23" spans="1:17" x14ac:dyDescent="0.2">
      <c r="A23" s="3"/>
      <c r="B23" s="8"/>
      <c r="C23" s="6"/>
      <c r="D23" s="3"/>
      <c r="E23" s="3"/>
      <c r="F23" s="3"/>
      <c r="G23" s="3"/>
      <c r="H23" s="3"/>
      <c r="I23" s="4"/>
      <c r="J23" s="22"/>
      <c r="K23" s="3"/>
      <c r="L23" s="3"/>
      <c r="M23" s="3"/>
      <c r="N23" s="3"/>
      <c r="O23" s="3"/>
      <c r="P23" s="4"/>
      <c r="Q23" s="23"/>
    </row>
    <row r="24" spans="1:17" x14ac:dyDescent="0.2">
      <c r="A24" s="3"/>
      <c r="B24" s="8"/>
      <c r="C24" s="6"/>
      <c r="D24" s="3"/>
      <c r="E24" s="3"/>
      <c r="F24" s="3"/>
      <c r="G24" s="3"/>
      <c r="H24" s="3"/>
      <c r="I24" s="4"/>
      <c r="J24" s="22"/>
      <c r="K24" s="3"/>
      <c r="L24" s="3"/>
      <c r="M24" s="3"/>
      <c r="N24" s="3"/>
      <c r="O24" s="3"/>
      <c r="P24" s="4"/>
      <c r="Q24" s="23"/>
    </row>
    <row r="25" spans="1:17" x14ac:dyDescent="0.2">
      <c r="H25" s="25" t="s">
        <v>17</v>
      </c>
      <c r="I25" t="e">
        <f>SUM(I9:I24)</f>
        <v>#DIV/0!</v>
      </c>
      <c r="O25" s="25" t="s">
        <v>17</v>
      </c>
      <c r="P25" t="e">
        <f>SUM(P9:P24)</f>
        <v>#DIV/0!</v>
      </c>
    </row>
    <row r="26" spans="1:17" ht="45" customHeight="1" x14ac:dyDescent="0.2">
      <c r="O26" s="2" t="s">
        <v>21</v>
      </c>
      <c r="P26" t="e">
        <f>I25-P25</f>
        <v>#DIV/0!</v>
      </c>
    </row>
  </sheetData>
  <mergeCells count="2">
    <mergeCell ref="C1:I1"/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Suspension example</vt:lpstr>
      <vt:lpstr>Adherent example</vt:lpstr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Horlbeck</dc:creator>
  <cp:lastModifiedBy>Max Horlbeck</cp:lastModifiedBy>
  <dcterms:created xsi:type="dcterms:W3CDTF">2016-05-19T17:15:51Z</dcterms:created>
  <dcterms:modified xsi:type="dcterms:W3CDTF">2016-05-19T20:34:24Z</dcterms:modified>
</cp:coreProperties>
</file>